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<sst xmlns="http://schemas.openxmlformats.org/spreadsheetml/2006/main" count="33" uniqueCount="25">
  <si>
    <t xml:space="preserve">クラウドファンディング利用手数料　計算シート</t>
  </si>
  <si>
    <t xml:space="preserve">契約プラン</t>
  </si>
  <si>
    <t xml:space="preserve">→</t>
  </si>
  <si>
    <t xml:space="preserve">プラン名</t>
  </si>
  <si>
    <t xml:space="preserve">利用手数料</t>
  </si>
  <si>
    <t xml:space="preserve">シンプルプラン</t>
  </si>
  <si>
    <t xml:space="preserve">支援金総額の15％</t>
  </si>
  <si>
    <t xml:space="preserve">円</t>
  </si>
  <si>
    <t xml:space="preserve">×</t>
  </si>
  <si>
    <t xml:space="preserve">％</t>
  </si>
  <si>
    <t xml:space="preserve">×税</t>
  </si>
  <si>
    <t xml:space="preserve">＝</t>
  </si>
  <si>
    <t xml:space="preserve">フルサポートプラン</t>
  </si>
  <si>
    <t xml:space="preserve">支援金総額の20％</t>
  </si>
  <si>
    <t xml:space="preserve">支援総額</t>
  </si>
  <si>
    <t xml:space="preserve">利用手数料（税込）</t>
  </si>
  <si>
    <t xml:space="preserve">ただし、補助対象は消費税及び地方消費税を除いた利用手数料のため</t>
  </si>
  <si>
    <t xml:space="preserve">対象となる利用手数料（税抜）は</t>
  </si>
  <si>
    <t xml:space="preserve">2/3</t>
  </si>
  <si>
    <t xml:space="preserve">利用手数料（税抜）</t>
  </si>
  <si>
    <t xml:space="preserve">(a)</t>
  </si>
  <si>
    <t xml:space="preserve">補助上限額</t>
  </si>
  <si>
    <t xml:space="preserve">(b)</t>
  </si>
  <si>
    <t xml:space="preserve">交付金額は（a）または（b）のいずれか低い額</t>
  </si>
  <si>
    <t xml:space="preserve">補助金交付金額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</si>
</sst>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_ "/>
    <numFmt numFmtId="166" formatCode="[$-411]#,##0;[RED]\-#,##0"/>
    <numFmt numFmtId="167" formatCode="General"/>
    <numFmt numFmtId="168" formatCode="@"/>
  </numFmts>
  <fonts count="11">
    <font>
      <sz val="11"/>
      <color rgb="FF000000"/>
      <name val="游ゴシック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ＭＳ ゴシック"/>
      <family val="3"/>
      <charset val="128"/>
    </font>
    <font>
      <sz val="11"/>
      <color rgb="FF000000"/>
      <name val="BIZ UD明朝 Medium"/>
      <family val="1"/>
      <charset val="128"/>
    </font>
    <font>
      <b val="true"/>
      <sz val="13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8"/>
      <color rgb="FF000000"/>
      <name val="BIZ UD明朝 Medium"/>
      <family val="1"/>
      <charset val="128"/>
    </font>
    <font>
      <b val="true"/>
      <sz val="11"/>
      <color rgb="FF000000"/>
      <name val="BIZ UD明朝 Medium"/>
      <family val="1"/>
      <charset val="128"/>
    </font>
    <font>
      <sz val="10"/>
      <color rgb="FF000000"/>
      <name val="BIZ UD明朝 Medium"/>
      <family val="5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F0D9"/>
        <bgColor rgb="FFFFFFCC"/>
      </patternFill>
    </fill>
    <fill>
      <patternFill patternType="solid">
        <fgColor rgb="FFFFE699"/>
        <bgColor rgb="FFFFCC9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304920</xdr:colOff>
      <xdr:row>11</xdr:row>
      <xdr:rowOff>47520</xdr:rowOff>
    </xdr:from>
    <xdr:to>
      <xdr:col>14</xdr:col>
      <xdr:colOff>313920</xdr:colOff>
      <xdr:row>11</xdr:row>
      <xdr:rowOff>247320</xdr:rowOff>
    </xdr:to>
    <xdr:sp>
      <xdr:nvSpPr>
        <xdr:cNvPr id="0" name="CustomShape 1"/>
        <xdr:cNvSpPr/>
      </xdr:nvSpPr>
      <xdr:spPr>
        <a:xfrm>
          <a:off x="3190680" y="2571480"/>
          <a:ext cx="1812600" cy="199800"/>
        </a:xfrm>
        <a:prstGeom prst="triangle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171360</xdr:colOff>
      <xdr:row>10</xdr:row>
      <xdr:rowOff>266760</xdr:rowOff>
    </xdr:from>
    <xdr:to>
      <xdr:col>14</xdr:col>
      <xdr:colOff>247320</xdr:colOff>
      <xdr:row>12</xdr:row>
      <xdr:rowOff>18720</xdr:rowOff>
    </xdr:to>
    <xdr:sp>
      <xdr:nvSpPr>
        <xdr:cNvPr id="1" name="CustomShape 1"/>
        <xdr:cNvSpPr/>
      </xdr:nvSpPr>
      <xdr:spPr>
        <a:xfrm>
          <a:off x="3417840" y="2514600"/>
          <a:ext cx="1518840" cy="30420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en-US" sz="1000" spc="-1" strike="noStrike">
              <a:solidFill>
                <a:srgbClr val="000000"/>
              </a:solidFill>
              <a:latin typeface="BIZ UD明朝 Medium"/>
              <a:ea typeface="BIZ UD明朝 Medium"/>
            </a:rPr>
            <a:t>千円未満切り捨て</a:t>
          </a:r>
          <a:endParaRPr b="0" lang="en-US" sz="10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V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11" activeCellId="0" sqref="V11"/>
    </sheetView>
  </sheetViews>
  <sheetFormatPr defaultRowHeight="21.75" zeroHeight="false" outlineLevelRow="0" outlineLevelCol="0"/>
  <cols>
    <col collapsed="false" customWidth="true" hidden="false" outlineLevel="0" max="1" min="1" style="1" width="1.12"/>
    <col collapsed="false" customWidth="true" hidden="false" outlineLevel="0" max="2" min="2" style="1" width="2.25"/>
    <col collapsed="false" customWidth="true" hidden="false" outlineLevel="0" max="8" min="3" style="1" width="4.12"/>
    <col collapsed="false" customWidth="true" hidden="false" outlineLevel="0" max="9" min="9" style="1" width="4.88"/>
    <col collapsed="false" customWidth="true" hidden="false" outlineLevel="0" max="17" min="10" style="1" width="4.12"/>
    <col collapsed="false" customWidth="true" hidden="false" outlineLevel="0" max="19" min="18" style="1" width="1.88"/>
    <col collapsed="false" customWidth="true" hidden="false" outlineLevel="0" max="20" min="20" style="2" width="16.74"/>
    <col collapsed="false" customWidth="true" hidden="true" outlineLevel="0" max="21" min="21" style="2" width="3.25"/>
    <col collapsed="false" customWidth="true" hidden="false" outlineLevel="0" max="22" min="22" style="2" width="15.12"/>
    <col collapsed="false" customWidth="true" hidden="false" outlineLevel="0" max="1025" min="23" style="1" width="4.12"/>
  </cols>
  <sheetData>
    <row r="1" customFormat="false" ht="6" hidden="false" customHeight="true" outlineLevel="0" collapsed="false"/>
    <row r="2" customFormat="false" ht="21.75" hidden="false" customHeight="true" outlineLevel="0" collapsed="false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Format="false" ht="8.2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customFormat="false" ht="21.75" hidden="false" customHeight="true" outlineLevel="0" collapsed="false">
      <c r="B4" s="4"/>
      <c r="C4" s="7" t="s">
        <v>1</v>
      </c>
      <c r="D4" s="7"/>
      <c r="E4" s="7"/>
      <c r="F4" s="7" t="s">
        <v>2</v>
      </c>
      <c r="G4" s="8"/>
      <c r="H4" s="8"/>
      <c r="I4" s="8"/>
      <c r="J4" s="8"/>
      <c r="K4" s="8"/>
      <c r="L4" s="9"/>
      <c r="M4" s="10"/>
      <c r="N4" s="5"/>
      <c r="O4" s="5"/>
      <c r="P4" s="5"/>
      <c r="Q4" s="6"/>
      <c r="T4" s="11" t="s">
        <v>3</v>
      </c>
      <c r="U4" s="11"/>
      <c r="V4" s="11" t="s">
        <v>4</v>
      </c>
    </row>
    <row r="5" customFormat="false" ht="21.75" hidden="false" customHeight="true" outlineLevel="0" collapsed="false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T5" s="12" t="s">
        <v>5</v>
      </c>
      <c r="U5" s="12" t="n">
        <v>15</v>
      </c>
      <c r="V5" s="13" t="s">
        <v>6</v>
      </c>
    </row>
    <row r="6" customFormat="false" ht="21.75" hidden="false" customHeight="true" outlineLevel="0" collapsed="false">
      <c r="B6" s="4"/>
      <c r="C6" s="14"/>
      <c r="D6" s="14"/>
      <c r="E6" s="14"/>
      <c r="F6" s="14"/>
      <c r="G6" s="5" t="s">
        <v>7</v>
      </c>
      <c r="H6" s="15" t="s">
        <v>8</v>
      </c>
      <c r="I6" s="16" t="str">
        <f aca="false">IF(G4="","",VLOOKUP(G4,$T$5:$V$6,2,0))</f>
        <v/>
      </c>
      <c r="J6" s="5" t="s">
        <v>9</v>
      </c>
      <c r="K6" s="7" t="s">
        <v>10</v>
      </c>
      <c r="L6" s="15" t="s">
        <v>11</v>
      </c>
      <c r="M6" s="17" t="n">
        <f aca="false">C6*(I6/100)*1.1</f>
        <v>0</v>
      </c>
      <c r="N6" s="17"/>
      <c r="O6" s="17"/>
      <c r="P6" s="17"/>
      <c r="Q6" s="6" t="s">
        <v>7</v>
      </c>
      <c r="T6" s="12" t="s">
        <v>12</v>
      </c>
      <c r="U6" s="12" t="n">
        <v>20</v>
      </c>
      <c r="V6" s="13" t="s">
        <v>13</v>
      </c>
    </row>
    <row r="7" customFormat="false" ht="21.75" hidden="false" customHeight="true" outlineLevel="0" collapsed="false">
      <c r="B7" s="4"/>
      <c r="C7" s="18" t="s">
        <v>14</v>
      </c>
      <c r="D7" s="18"/>
      <c r="E7" s="18"/>
      <c r="F7" s="18"/>
      <c r="G7" s="5"/>
      <c r="H7" s="5"/>
      <c r="I7" s="5"/>
      <c r="J7" s="5"/>
      <c r="K7" s="5"/>
      <c r="L7" s="5"/>
      <c r="M7" s="19" t="s">
        <v>15</v>
      </c>
      <c r="N7" s="19"/>
      <c r="O7" s="19"/>
      <c r="P7" s="19"/>
      <c r="Q7" s="6"/>
    </row>
    <row r="8" customFormat="false" ht="21.75" hidden="false" customHeight="true" outlineLevel="0" collapsed="false">
      <c r="B8" s="4"/>
      <c r="C8" s="20" t="s">
        <v>16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6"/>
    </row>
    <row r="9" customFormat="false" ht="21.75" hidden="false" customHeight="true" outlineLevel="0" collapsed="false">
      <c r="B9" s="4"/>
      <c r="C9" s="20" t="s">
        <v>17</v>
      </c>
      <c r="D9" s="20"/>
      <c r="E9" s="20"/>
      <c r="F9" s="20"/>
      <c r="G9" s="20"/>
      <c r="H9" s="20"/>
      <c r="I9" s="20"/>
      <c r="J9" s="17" t="n">
        <f aca="false">C6*(I6/100)</f>
        <v>0</v>
      </c>
      <c r="K9" s="17"/>
      <c r="L9" s="17"/>
      <c r="M9" s="17"/>
      <c r="N9" s="18"/>
      <c r="O9" s="18"/>
      <c r="P9" s="18"/>
      <c r="Q9" s="6"/>
    </row>
    <row r="10" customFormat="false" ht="10.5" hidden="false" customHeight="true" outlineLevel="0" collapsed="false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customFormat="false" ht="21.75" hidden="false" customHeight="true" outlineLevel="0" collapsed="false">
      <c r="B11" s="4"/>
      <c r="C11" s="21" t="n">
        <f aca="false">J9</f>
        <v>0</v>
      </c>
      <c r="D11" s="21"/>
      <c r="E11" s="21"/>
      <c r="F11" s="21"/>
      <c r="G11" s="5" t="s">
        <v>7</v>
      </c>
      <c r="H11" s="15" t="s">
        <v>8</v>
      </c>
      <c r="I11" s="22" t="s">
        <v>18</v>
      </c>
      <c r="J11" s="15" t="s">
        <v>11</v>
      </c>
      <c r="K11" s="23" t="n">
        <f aca="false">C11*2/3</f>
        <v>0</v>
      </c>
      <c r="L11" s="23"/>
      <c r="M11" s="23"/>
      <c r="N11" s="23"/>
      <c r="O11" s="23"/>
      <c r="P11" s="5" t="s">
        <v>7</v>
      </c>
      <c r="Q11" s="6"/>
    </row>
    <row r="12" customFormat="false" ht="21.75" hidden="false" customHeight="true" outlineLevel="0" collapsed="false">
      <c r="B12" s="4"/>
      <c r="C12" s="18" t="s">
        <v>19</v>
      </c>
      <c r="D12" s="18"/>
      <c r="E12" s="18"/>
      <c r="F12" s="18"/>
      <c r="G12" s="5"/>
      <c r="H12" s="5"/>
      <c r="I12" s="5"/>
      <c r="J12" s="5"/>
      <c r="K12" s="24"/>
      <c r="L12" s="24"/>
      <c r="M12" s="24"/>
      <c r="N12" s="24"/>
      <c r="O12" s="24"/>
      <c r="P12" s="5"/>
      <c r="Q12" s="6"/>
    </row>
    <row r="13" customFormat="false" ht="21.75" hidden="false" customHeight="true" outlineLevel="0" collapsed="false">
      <c r="B13" s="4"/>
      <c r="C13" s="5"/>
      <c r="D13" s="5"/>
      <c r="E13" s="5"/>
      <c r="F13" s="5"/>
      <c r="G13" s="5"/>
      <c r="H13" s="5"/>
      <c r="I13" s="5"/>
      <c r="J13" s="25" t="s">
        <v>20</v>
      </c>
      <c r="K13" s="17" t="n">
        <f aca="false">ROUNDDOWN(K11,-3)</f>
        <v>0</v>
      </c>
      <c r="L13" s="17"/>
      <c r="M13" s="17"/>
      <c r="N13" s="17"/>
      <c r="O13" s="17"/>
      <c r="P13" s="5" t="s">
        <v>7</v>
      </c>
      <c r="Q13" s="6"/>
    </row>
    <row r="14" customFormat="false" ht="9.75" hidden="false" customHeight="true" outlineLevel="0" collapsed="false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customFormat="false" ht="21.75" hidden="false" customHeight="true" outlineLevel="0" collapsed="false">
      <c r="B15" s="4"/>
      <c r="C15" s="5"/>
      <c r="D15" s="5"/>
      <c r="E15" s="5"/>
      <c r="F15" s="25" t="s">
        <v>21</v>
      </c>
      <c r="G15" s="25"/>
      <c r="H15" s="25"/>
      <c r="I15" s="25"/>
      <c r="J15" s="25" t="s">
        <v>22</v>
      </c>
      <c r="K15" s="17" t="n">
        <v>300000</v>
      </c>
      <c r="L15" s="17"/>
      <c r="M15" s="17"/>
      <c r="N15" s="17"/>
      <c r="O15" s="17"/>
      <c r="P15" s="5" t="s">
        <v>7</v>
      </c>
      <c r="Q15" s="6"/>
    </row>
    <row r="16" customFormat="false" ht="9" hidden="false" customHeight="true" outlineLevel="0" collapsed="false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</row>
    <row r="17" customFormat="false" ht="21.75" hidden="false" customHeight="true" outlineLevel="0" collapsed="false">
      <c r="B17" s="4"/>
      <c r="C17" s="5"/>
      <c r="D17" s="26" t="s">
        <v>23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customFormat="false" ht="21.75" hidden="false" customHeight="true" outlineLevel="0" collapsed="false">
      <c r="B18" s="4"/>
      <c r="C18" s="5"/>
      <c r="D18" s="5"/>
      <c r="E18" s="5"/>
      <c r="F18" s="27" t="s">
        <v>24</v>
      </c>
      <c r="G18" s="27"/>
      <c r="H18" s="27"/>
      <c r="I18" s="27"/>
      <c r="J18" s="27"/>
      <c r="K18" s="28" t="n">
        <f aca="false">MIN(K13:K15)</f>
        <v>0</v>
      </c>
      <c r="L18" s="28"/>
      <c r="M18" s="28"/>
      <c r="N18" s="28"/>
      <c r="O18" s="28"/>
      <c r="P18" s="5" t="s">
        <v>7</v>
      </c>
      <c r="Q18" s="6"/>
    </row>
    <row r="19" customFormat="false" ht="8.25" hidden="false" customHeight="true" outlineLevel="0" collapsed="false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</sheetData>
  <mergeCells count="18">
    <mergeCell ref="B2:Q2"/>
    <mergeCell ref="C4:E4"/>
    <mergeCell ref="G4:K4"/>
    <mergeCell ref="C6:F6"/>
    <mergeCell ref="M6:P6"/>
    <mergeCell ref="C7:F7"/>
    <mergeCell ref="M7:P7"/>
    <mergeCell ref="C8:P8"/>
    <mergeCell ref="C9:I9"/>
    <mergeCell ref="J9:M9"/>
    <mergeCell ref="C11:F11"/>
    <mergeCell ref="K11:O11"/>
    <mergeCell ref="C12:F12"/>
    <mergeCell ref="K13:O13"/>
    <mergeCell ref="F15:I15"/>
    <mergeCell ref="K15:O15"/>
    <mergeCell ref="F18:J18"/>
    <mergeCell ref="K18:O18"/>
  </mergeCells>
  <dataValidations count="1">
    <dataValidation allowBlank="true" operator="between" showDropDown="false" showErrorMessage="true" showInputMessage="true" sqref="G4:K4" type="list">
      <formula1>$T$5:$T$6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ja-JP</dc:language>
  <cp:lastModifiedBy/>
  <dcterms:modified xsi:type="dcterms:W3CDTF">2024-06-20T09:28:14Z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