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グラフ!$A$1:$J$49</definedName>
  </definedNames>
  <calcPr calcId="145621"/>
</workbook>
</file>

<file path=xl/calcChain.xml><?xml version="1.0" encoding="utf-8"?>
<calcChain xmlns="http://schemas.openxmlformats.org/spreadsheetml/2006/main">
  <c r="N46" i="1" l="1"/>
  <c r="O44" i="1" s="1"/>
  <c r="O41" i="1"/>
  <c r="O39" i="1"/>
  <c r="O37" i="1"/>
  <c r="O35" i="1"/>
  <c r="O33" i="1"/>
  <c r="F29" i="1"/>
  <c r="N16" i="1"/>
  <c r="O16" i="1" s="1"/>
  <c r="O15" i="1"/>
  <c r="O14" i="1"/>
  <c r="O13" i="1"/>
  <c r="O12" i="1"/>
  <c r="O11" i="1"/>
  <c r="O10" i="1"/>
  <c r="O9" i="1"/>
  <c r="O8" i="1"/>
  <c r="O7" i="1"/>
  <c r="O6" i="1"/>
  <c r="O5" i="1"/>
  <c r="O43" i="1" l="1"/>
  <c r="N17" i="1"/>
  <c r="F6" i="1" s="1"/>
  <c r="O17" i="1"/>
  <c r="O32" i="1"/>
  <c r="O34" i="1"/>
  <c r="O36" i="1"/>
  <c r="O38" i="1"/>
  <c r="O40" i="1"/>
  <c r="O42" i="1"/>
  <c r="O46" i="1" l="1"/>
</calcChain>
</file>

<file path=xl/sharedStrings.xml><?xml version="1.0" encoding="utf-8"?>
<sst xmlns="http://schemas.openxmlformats.org/spreadsheetml/2006/main" count="127" uniqueCount="55">
  <si>
    <t>並び替えを行う列</t>
    <rPh sb="0" eb="1">
      <t>ナラ</t>
    </rPh>
    <rPh sb="2" eb="3">
      <t>カ</t>
    </rPh>
    <rPh sb="5" eb="6">
      <t>オコナ</t>
    </rPh>
    <rPh sb="7" eb="8">
      <t>レツ</t>
    </rPh>
    <phoneticPr fontId="2"/>
  </si>
  <si>
    <t>一般会計予算状況</t>
    <rPh sb="0" eb="2">
      <t>イッパン</t>
    </rPh>
    <rPh sb="2" eb="4">
      <t>カイケイ</t>
    </rPh>
    <rPh sb="4" eb="6">
      <t>ヨサン</t>
    </rPh>
    <rPh sb="6" eb="8">
      <t>ジョウキョウ</t>
    </rPh>
    <phoneticPr fontId="2"/>
  </si>
  <si>
    <t>（単位：千円，％）　　　　　　　　　　</t>
    <phoneticPr fontId="2"/>
  </si>
  <si>
    <t xml:space="preserve">平成29年度 </t>
    <phoneticPr fontId="2"/>
  </si>
  <si>
    <t>総額</t>
  </si>
  <si>
    <t xml:space="preserve">区分 </t>
  </si>
  <si>
    <t>平成29年度</t>
    <rPh sb="0" eb="2">
      <t>ヘイセイ</t>
    </rPh>
    <rPh sb="4" eb="6">
      <t>ネンド</t>
    </rPh>
    <phoneticPr fontId="2"/>
  </si>
  <si>
    <t>予算額</t>
    <rPh sb="0" eb="2">
      <t>ヨサン</t>
    </rPh>
    <phoneticPr fontId="2"/>
  </si>
  <si>
    <t>構成比</t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</si>
  <si>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</si>
  <si>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構成比</t>
  </si>
  <si>
    <t>市税</t>
  </si>
  <si>
    <t>平成29年度歳入額</t>
    <rPh sb="0" eb="2">
      <t>ヘイセイ</t>
    </rPh>
    <rPh sb="4" eb="6">
      <t>ネンド</t>
    </rPh>
    <rPh sb="6" eb="8">
      <t>サイニュウ</t>
    </rPh>
    <rPh sb="8" eb="9">
      <t>ガク</t>
    </rPh>
    <phoneticPr fontId="2"/>
  </si>
  <si>
    <t>千円</t>
    <rPh sb="0" eb="2">
      <t>センエン</t>
    </rPh>
    <phoneticPr fontId="2"/>
  </si>
  <si>
    <t>国庫支出金</t>
  </si>
  <si>
    <t>市債</t>
  </si>
  <si>
    <t>地方譲与税</t>
  </si>
  <si>
    <t>地方交付税</t>
  </si>
  <si>
    <t>利子割交付金</t>
  </si>
  <si>
    <t>県支出金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</si>
  <si>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</si>
  <si>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</si>
  <si>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</si>
  <si>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諸収入</t>
  </si>
  <si>
    <t>分担金及び負担金</t>
  </si>
  <si>
    <t xml:space="preserve">ゴルフ場利用税交付金 </t>
  </si>
  <si>
    <t>使用料及び手数料</t>
  </si>
  <si>
    <t xml:space="preserve">特別地方消費税交付金 </t>
  </si>
  <si>
    <t>-</t>
  </si>
  <si>
    <t xml:space="preserve">自動車取得税交付金 </t>
  </si>
  <si>
    <t>繰入金</t>
  </si>
  <si>
    <t>地方特例交付金</t>
  </si>
  <si>
    <t>その他</t>
    <rPh sb="2" eb="3">
      <t>タ</t>
    </rPh>
    <phoneticPr fontId="2"/>
  </si>
  <si>
    <t xml:space="preserve">交通安全対策特別交付金 </t>
  </si>
  <si>
    <t>財産収入</t>
  </si>
  <si>
    <t>寄附金</t>
  </si>
  <si>
    <t>繰越金</t>
  </si>
  <si>
    <t>平成29年度歳出額</t>
    <rPh sb="0" eb="2">
      <t>ヘイセイ</t>
    </rPh>
    <rPh sb="4" eb="6">
      <t>ネンド</t>
    </rPh>
    <rPh sb="6" eb="8">
      <t>サイシュツ</t>
    </rPh>
    <rPh sb="8" eb="9">
      <t>ガク</t>
    </rPh>
    <phoneticPr fontId="2"/>
  </si>
  <si>
    <t xml:space="preserve">平成29年度 </t>
    <phoneticPr fontId="2"/>
  </si>
  <si>
    <t>構成比</t>
    <phoneticPr fontId="2"/>
  </si>
  <si>
    <t>総額</t>
    <rPh sb="0" eb="2">
      <t>ソウガク</t>
    </rPh>
    <phoneticPr fontId="2"/>
  </si>
  <si>
    <t>民生費</t>
  </si>
  <si>
    <t>土木費</t>
  </si>
  <si>
    <t>衛生費</t>
  </si>
  <si>
    <t>教育費</t>
  </si>
  <si>
    <t>議会費</t>
  </si>
  <si>
    <t>公債費</t>
  </si>
  <si>
    <t>総務費</t>
  </si>
  <si>
    <t>消防費</t>
  </si>
  <si>
    <t>農林水産業費</t>
  </si>
  <si>
    <t>労働費</t>
  </si>
  <si>
    <t>商工費</t>
  </si>
  <si>
    <t>諸支出金</t>
  </si>
  <si>
    <t>予備費</t>
  </si>
  <si>
    <t>災害復旧費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</si>
</sst>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"/>
    <numFmt numFmtId="178" formatCode="0.0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right"/>
    </xf>
    <xf numFmtId="3" fontId="5" fillId="0" borderId="7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" fontId="6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176" fontId="3" fillId="0" borderId="0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/>
    <xf numFmtId="0" fontId="3" fillId="0" borderId="0" xfId="2" applyFont="1"/>
    <xf numFmtId="176" fontId="3" fillId="0" borderId="0" xfId="2" applyNumberFormat="1" applyFont="1" applyFill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3" fontId="3" fillId="0" borderId="0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/>
    <xf numFmtId="38" fontId="6" fillId="0" borderId="0" xfId="1" applyFont="1"/>
    <xf numFmtId="0" fontId="8" fillId="0" borderId="0" xfId="0" applyFont="1" applyBorder="1" applyAlignment="1">
      <alignment horizontal="distributed" vertical="center" wrapText="1"/>
    </xf>
    <xf numFmtId="3" fontId="3" fillId="0" borderId="9" xfId="0" applyNumberFormat="1" applyFont="1" applyBorder="1" applyAlignment="1">
      <alignment horizontal="right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0" fontId="5" fillId="0" borderId="0" xfId="2" applyFont="1"/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distributed" vertical="center" justifyLastLine="1"/>
    </xf>
    <xf numFmtId="3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3" fontId="6" fillId="0" borderId="11" xfId="0" applyNumberFormat="1" applyFont="1" applyFill="1" applyBorder="1" applyAlignment="1" applyProtection="1">
      <alignment horizontal="right" vertical="center" wrapText="1"/>
    </xf>
    <xf numFmtId="176" fontId="6" fillId="0" borderId="11" xfId="0" applyNumberFormat="1" applyFont="1" applyFill="1" applyBorder="1" applyAlignment="1" applyProtection="1">
      <alignment horizontal="right" vertical="center" wrapText="1"/>
    </xf>
    <xf numFmtId="38" fontId="3" fillId="0" borderId="0" xfId="3" applyFont="1"/>
    <xf numFmtId="0" fontId="8" fillId="0" borderId="12" xfId="0" applyFont="1" applyBorder="1" applyAlignment="1">
      <alignment horizontal="distributed" vertical="center" wrapText="1"/>
    </xf>
    <xf numFmtId="38" fontId="5" fillId="0" borderId="0" xfId="1" applyFont="1" applyFill="1" applyBorder="1" applyAlignment="1">
      <alignment horizontal="right" vertical="center" wrapText="1"/>
    </xf>
    <xf numFmtId="176" fontId="3" fillId="0" borderId="0" xfId="0" applyNumberFormat="1" applyFont="1"/>
    <xf numFmtId="0" fontId="6" fillId="0" borderId="0" xfId="2" applyFont="1"/>
    <xf numFmtId="38" fontId="6" fillId="0" borderId="0" xfId="3" applyFont="1"/>
    <xf numFmtId="178" fontId="6" fillId="0" borderId="0" xfId="2" applyNumberFormat="1" applyFont="1"/>
    <xf numFmtId="0" fontId="3" fillId="0" borderId="10" xfId="0" applyFont="1" applyBorder="1"/>
    <xf numFmtId="0" fontId="3" fillId="0" borderId="7" xfId="0" applyFont="1" applyBorder="1"/>
    <xf numFmtId="0" fontId="6" fillId="0" borderId="0" xfId="2" applyFont="1" applyBorder="1"/>
    <xf numFmtId="38" fontId="6" fillId="0" borderId="0" xfId="3" applyFont="1" applyBorder="1"/>
    <xf numFmtId="0" fontId="5" fillId="0" borderId="0" xfId="0" applyFont="1" applyBorder="1" applyAlignment="1">
      <alignment horizontal="left" vertical="center" justifyLastLine="1"/>
    </xf>
    <xf numFmtId="0" fontId="7" fillId="0" borderId="0" xfId="2" applyFont="1" applyBorder="1" applyAlignment="1">
      <alignment horizontal="left" vertical="center" justifyLastLine="1"/>
    </xf>
    <xf numFmtId="38" fontId="7" fillId="0" borderId="0" xfId="3" applyFont="1" applyFill="1" applyBorder="1" applyAlignment="1">
      <alignment horizontal="right" vertical="center" wrapText="1"/>
    </xf>
    <xf numFmtId="38" fontId="3" fillId="0" borderId="0" xfId="1" applyFont="1" applyBorder="1"/>
    <xf numFmtId="0" fontId="6" fillId="0" borderId="0" xfId="0" applyFont="1" applyBorder="1"/>
    <xf numFmtId="0" fontId="8" fillId="0" borderId="13" xfId="0" applyFont="1" applyBorder="1" applyAlignment="1">
      <alignment horizontal="distributed" vertical="center" wrapText="1"/>
    </xf>
    <xf numFmtId="38" fontId="3" fillId="0" borderId="9" xfId="1" applyFont="1" applyBorder="1"/>
    <xf numFmtId="0" fontId="3" fillId="0" borderId="9" xfId="0" applyFont="1" applyBorder="1"/>
    <xf numFmtId="38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Border="1" applyAlignment="1">
      <alignment horizontal="distributed" vertical="center" justifyLastLine="1"/>
    </xf>
    <xf numFmtId="38" fontId="3" fillId="0" borderId="11" xfId="1" applyNumberFormat="1" applyFont="1" applyFill="1" applyBorder="1" applyAlignment="1" applyProtection="1">
      <alignment horizontal="right" vertical="center" wrapText="1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6168717047451"/>
          <c:y val="0.48239436619718312"/>
          <c:w val="0.50263620386643237"/>
          <c:h val="0.40140845070422537"/>
        </c:manualLayout>
      </c:layout>
      <c:pie3DChart>
        <c:varyColors val="1"/>
        <c:ser>
          <c:idx val="0"/>
          <c:order val="0"/>
          <c:tx>
            <c:strRef>
              <c:f>グラフ!$N$3</c:f>
              <c:strCache>
                <c:ptCount val="1"/>
                <c:pt idx="0">
                  <c:v>平成29年度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067268173200673"/>
                  <c:y val="-1.0885364681527517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45.5%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228000498180202E-2"/>
                  <c:y val="-5.438320209973748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8576301129601843E-2"/>
                  <c:y val="7.829309834354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400763172999042E-2"/>
                  <c:y val="2.53037712514920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地方交付税</a:t>
                    </a:r>
                  </a:p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71953343283787"/>
                  <c:y val="6.6803469450020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9330079018883975"/>
                  <c:y val="-5.4190632318338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6541191643579065"/>
                  <c:y val="-0.161807240666802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諸収入 2.8%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1092207644992906"/>
                  <c:y val="-0.27287608298828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3.4786406622049695E-2"/>
                  <c:y val="-0.261759931246882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使用料及び</a:t>
                    </a:r>
                  </a:p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手数料</a:t>
                    </a:r>
                  </a:p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181579443395288"/>
                  <c:y val="-0.269709163345230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23783151980927536"/>
                  <c:y val="-0.195728060039576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3046409181277649"/>
                  <c:y val="-4.381723411334144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</a:t>
                    </a:r>
                  </a:p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Mode val="edge"/>
                  <c:yMode val="edge"/>
                  <c:x val="0.53075571177504388"/>
                  <c:y val="0.281690140845070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Mode val="edge"/>
                  <c:yMode val="edge"/>
                  <c:x val="0.56063268892794371"/>
                  <c:y val="0.5492957746478873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Mode val="edge"/>
                  <c:yMode val="edge"/>
                  <c:x val="0.4024604569420035"/>
                  <c:y val="6.33802816901408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7785588752196837"/>
                  <c:y val="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</c:dLbls>
          <c:cat>
            <c:strRef>
              <c:f>グラフ!$M$5:$M$16</c:f>
              <c:strCache>
                <c:ptCount val="12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地方交付税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繰入金</c:v>
                </c:pt>
                <c:pt idx="11">
                  <c:v>その他</c:v>
                </c:pt>
              </c:strCache>
            </c:strRef>
          </c:cat>
          <c:val>
            <c:numRef>
              <c:f>グラフ!$N$5:$N$16</c:f>
              <c:numCache>
                <c:formatCode>#,##0</c:formatCode>
                <c:ptCount val="12"/>
                <c:pt idx="0">
                  <c:v>79806944</c:v>
                </c:pt>
                <c:pt idx="1">
                  <c:v>30073395</c:v>
                </c:pt>
                <c:pt idx="2">
                  <c:v>15096300</c:v>
                </c:pt>
                <c:pt idx="3">
                  <c:v>11600000</c:v>
                </c:pt>
                <c:pt idx="4">
                  <c:v>11161818</c:v>
                </c:pt>
                <c:pt idx="5">
                  <c:v>8400000</c:v>
                </c:pt>
                <c:pt idx="6">
                  <c:v>4907336</c:v>
                </c:pt>
                <c:pt idx="7">
                  <c:v>2148809</c:v>
                </c:pt>
                <c:pt idx="8">
                  <c:v>3202844</c:v>
                </c:pt>
                <c:pt idx="9">
                  <c:v>1810000</c:v>
                </c:pt>
                <c:pt idx="10" formatCode="#,##0_);[Red]\(#,##0\)">
                  <c:v>4812135</c:v>
                </c:pt>
                <c:pt idx="11">
                  <c:v>2224209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57749021502446"/>
          <c:y val="0.4689655172413793"/>
          <c:w val="0.53521172770044267"/>
          <c:h val="0.41724137931034483"/>
        </c:manualLayout>
      </c:layout>
      <c:pie3DChart>
        <c:varyColors val="1"/>
        <c:ser>
          <c:idx val="0"/>
          <c:order val="0"/>
          <c:tx>
            <c:strRef>
              <c:f>グラフ!$N$30</c:f>
              <c:strCache>
                <c:ptCount val="1"/>
                <c:pt idx="0">
                  <c:v>平成29年度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981829917330198"/>
                  <c:y val="8.1842700696895532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民生費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44.0%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68975686169412E-2"/>
                  <c:y val="-4.423676350800976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874061410582172E-2"/>
                  <c:y val="-1.871372974929862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6884293767093259E-2"/>
                  <c:y val="3.741222617785440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202985147012658"/>
                  <c:y val="0.1069233348802075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7330129156696625"/>
                  <c:y val="2.8913111960951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917325164616295"/>
                  <c:y val="-6.6372083097632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726536074677173"/>
                  <c:y val="-0.182811404415027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農林水産業費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0603406297331076"/>
                  <c:y val="-0.3017302409397769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商工費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947884450404079E-3"/>
                  <c:y val="-0.30376025933290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2535074559859908E-2"/>
                  <c:y val="-0.27279341776782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17708237073680333"/>
                  <c:y val="-0.20304180963962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0.24047742166348476"/>
                  <c:y val="-4.9542881725092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Mode val="edge"/>
                  <c:yMode val="edge"/>
                  <c:x val="0.58802867451298635"/>
                  <c:y val="2.4137931034482758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グラフ!$M$32:$M$44</c:f>
              <c:strCache>
                <c:ptCount val="13"/>
                <c:pt idx="0">
                  <c:v>民生費</c:v>
                </c:pt>
                <c:pt idx="1">
                  <c:v>土木費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総務費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諸支出金</c:v>
                </c:pt>
                <c:pt idx="10">
                  <c:v>議会費</c:v>
                </c:pt>
                <c:pt idx="11">
                  <c:v>労働費</c:v>
                </c:pt>
                <c:pt idx="12">
                  <c:v>予備費</c:v>
                </c:pt>
              </c:strCache>
            </c:strRef>
          </c:cat>
          <c:val>
            <c:numRef>
              <c:f>グラフ!$N$32:$N$44</c:f>
              <c:numCache>
                <c:formatCode>#,##0_);[Red]\(#,##0\)</c:formatCode>
                <c:ptCount val="13"/>
                <c:pt idx="0">
                  <c:v>77136857</c:v>
                </c:pt>
                <c:pt idx="1">
                  <c:v>24145468</c:v>
                </c:pt>
                <c:pt idx="2">
                  <c:v>20355370</c:v>
                </c:pt>
                <c:pt idx="3">
                  <c:v>13927928</c:v>
                </c:pt>
                <c:pt idx="4">
                  <c:v>17373849</c:v>
                </c:pt>
                <c:pt idx="5">
                  <c:v>10679152</c:v>
                </c:pt>
                <c:pt idx="6">
                  <c:v>4289911</c:v>
                </c:pt>
                <c:pt idx="7">
                  <c:v>3486622</c:v>
                </c:pt>
                <c:pt idx="8">
                  <c:v>2014339</c:v>
                </c:pt>
                <c:pt idx="9">
                  <c:v>459383</c:v>
                </c:pt>
                <c:pt idx="10">
                  <c:v>901157</c:v>
                </c:pt>
                <c:pt idx="11">
                  <c:v>373754</c:v>
                </c:pt>
                <c:pt idx="12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19050</xdr:rowOff>
    </xdr:from>
    <xdr:to>
      <xdr:col>9</xdr:col>
      <xdr:colOff>476250</xdr:colOff>
      <xdr:row>25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29</xdr:row>
      <xdr:rowOff>104775</xdr:rowOff>
    </xdr:from>
    <xdr:to>
      <xdr:col>9</xdr:col>
      <xdr:colOff>447675</xdr:colOff>
      <xdr:row>48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V48"/>
  <sheetViews>
    <sheetView tabSelected="1" zoomScaleNormal="100" zoomScaleSheetLayoutView="85" workbookViewId="0">
      <selection activeCell="K5" sqref="K5"/>
    </sheetView>
  </sheetViews>
  <sheetFormatPr defaultRowHeight="12" x14ac:dyDescent="0.15"/>
  <cols>
    <col min="1" max="4" width="10.83203125" style="1" customWidth="1"/>
    <col min="5" max="5" width="13" style="1" customWidth="1"/>
    <col min="6" max="6" width="16.83203125" style="1" customWidth="1"/>
    <col min="7" max="12" width="10.83203125" style="1" customWidth="1"/>
    <col min="13" max="13" width="23.6640625" style="1" customWidth="1"/>
    <col min="14" max="14" width="15.5" style="1" customWidth="1"/>
    <col min="15" max="15" width="9.33203125" style="1"/>
    <col min="16" max="16" width="14.1640625" style="1" customWidth="1"/>
    <col min="17" max="17" width="15.1640625" style="1" customWidth="1"/>
    <col min="18" max="18" width="9.33203125" style="1"/>
    <col min="19" max="19" width="17.83203125" style="1" customWidth="1"/>
    <col min="20" max="20" width="27.83203125" style="1" customWidth="1"/>
    <col min="21" max="21" width="15.5" style="1" bestFit="1" customWidth="1"/>
    <col min="22" max="16384" width="9.33203125" style="1"/>
  </cols>
  <sheetData>
    <row r="1" spans="4:22" ht="17.25" x14ac:dyDescent="0.15">
      <c r="M1" s="65"/>
      <c r="N1" s="65"/>
      <c r="O1" s="65"/>
      <c r="P1" s="66" t="s">
        <v>0</v>
      </c>
      <c r="Q1" s="67"/>
      <c r="R1" s="68"/>
    </row>
    <row r="2" spans="4:22" ht="18" thickBot="1" x14ac:dyDescent="0.25">
      <c r="D2" s="69" t="s">
        <v>1</v>
      </c>
      <c r="E2" s="69"/>
      <c r="F2" s="69"/>
      <c r="M2" s="2" t="s">
        <v>2</v>
      </c>
    </row>
    <row r="3" spans="4:22" x14ac:dyDescent="0.15">
      <c r="M3" s="61"/>
      <c r="N3" s="63" t="s">
        <v>3</v>
      </c>
      <c r="O3" s="64"/>
      <c r="P3" s="1" t="s">
        <v>4</v>
      </c>
      <c r="Q3" s="1">
        <v>181079242</v>
      </c>
      <c r="R3" s="3">
        <v>100</v>
      </c>
      <c r="T3" s="1" t="s">
        <v>5</v>
      </c>
      <c r="U3" s="4" t="s">
        <v>6</v>
      </c>
      <c r="V3" s="5"/>
    </row>
    <row r="4" spans="4:22" x14ac:dyDescent="0.15">
      <c r="M4" s="62"/>
      <c r="N4" s="6" t="s">
        <v>7</v>
      </c>
      <c r="O4" s="7" t="s">
        <v>8</v>
      </c>
      <c r="R4" s="3"/>
      <c r="U4" s="1" t="s">
        <v>9</v>
      </c>
      <c r="V4" s="1" t="s">
        <v>10</v>
      </c>
    </row>
    <row r="5" spans="4:22" s="8" customFormat="1" x14ac:dyDescent="0.15">
      <c r="M5" s="1" t="s">
        <v>11</v>
      </c>
      <c r="N5" s="9">
        <v>79806944</v>
      </c>
      <c r="O5" s="10">
        <f t="shared" ref="O5:O14" si="0">N5/$U$5*100</f>
        <v>45.540526143608282</v>
      </c>
      <c r="P5" s="1" t="s">
        <v>11</v>
      </c>
      <c r="Q5" s="11">
        <v>79806944</v>
      </c>
      <c r="R5" s="12">
        <v>48.1</v>
      </c>
      <c r="T5" s="1" t="s">
        <v>4</v>
      </c>
      <c r="U5" s="13">
        <v>175243790</v>
      </c>
      <c r="V5" s="14">
        <v>100</v>
      </c>
    </row>
    <row r="6" spans="4:22" x14ac:dyDescent="0.15">
      <c r="D6" s="8" t="s">
        <v>12</v>
      </c>
      <c r="E6" s="8"/>
      <c r="F6" s="15">
        <f>N17</f>
        <v>175243790</v>
      </c>
      <c r="G6" s="8" t="s">
        <v>13</v>
      </c>
      <c r="M6" s="1" t="s">
        <v>14</v>
      </c>
      <c r="N6" s="9">
        <v>30073395</v>
      </c>
      <c r="O6" s="10">
        <f>N6/$U$5*100</f>
        <v>17.160890551385588</v>
      </c>
      <c r="P6" s="16" t="s">
        <v>14</v>
      </c>
      <c r="Q6" s="16">
        <v>30073395</v>
      </c>
      <c r="R6" s="17">
        <v>16.8</v>
      </c>
      <c r="T6" s="18" t="s">
        <v>11</v>
      </c>
      <c r="U6" s="19">
        <v>79806944</v>
      </c>
      <c r="V6" s="20">
        <v>48.1</v>
      </c>
    </row>
    <row r="7" spans="4:22" x14ac:dyDescent="0.15">
      <c r="M7" s="1" t="s">
        <v>15</v>
      </c>
      <c r="N7" s="9">
        <v>15096300</v>
      </c>
      <c r="O7" s="10">
        <f t="shared" si="0"/>
        <v>8.6144564666171632</v>
      </c>
      <c r="P7" s="16" t="s">
        <v>15</v>
      </c>
      <c r="Q7" s="16">
        <v>15096300</v>
      </c>
      <c r="R7" s="17">
        <v>6.8</v>
      </c>
      <c r="T7" s="21" t="s">
        <v>16</v>
      </c>
      <c r="U7" s="19">
        <v>1810000</v>
      </c>
      <c r="V7" s="20">
        <v>1.1000000000000001</v>
      </c>
    </row>
    <row r="8" spans="4:22" x14ac:dyDescent="0.15">
      <c r="M8" s="1" t="s">
        <v>17</v>
      </c>
      <c r="N8" s="9">
        <v>11600000</v>
      </c>
      <c r="O8" s="10">
        <f t="shared" si="0"/>
        <v>6.6193501065002076</v>
      </c>
      <c r="P8" s="16" t="s">
        <v>17</v>
      </c>
      <c r="Q8" s="16">
        <v>11600000</v>
      </c>
      <c r="R8" s="17">
        <v>7.6</v>
      </c>
      <c r="T8" s="1" t="s">
        <v>18</v>
      </c>
      <c r="U8" s="22">
        <v>160000</v>
      </c>
      <c r="V8" s="23">
        <v>0.1</v>
      </c>
    </row>
    <row r="9" spans="4:22" x14ac:dyDescent="0.15">
      <c r="M9" s="24" t="s">
        <v>19</v>
      </c>
      <c r="N9" s="9">
        <v>11161818</v>
      </c>
      <c r="O9" s="10">
        <f t="shared" si="0"/>
        <v>6.3693087212962007</v>
      </c>
      <c r="P9" s="16" t="s">
        <v>19</v>
      </c>
      <c r="Q9" s="16">
        <v>11161818</v>
      </c>
      <c r="R9" s="17">
        <v>6.3</v>
      </c>
      <c r="T9" s="1" t="s">
        <v>20</v>
      </c>
      <c r="U9" s="22">
        <v>470000</v>
      </c>
      <c r="V9" s="23">
        <v>0.4</v>
      </c>
    </row>
    <row r="10" spans="4:22" x14ac:dyDescent="0.15">
      <c r="M10" s="1" t="s">
        <v>21</v>
      </c>
      <c r="N10" s="9">
        <v>8400000</v>
      </c>
      <c r="O10" s="10">
        <f t="shared" si="0"/>
        <v>4.7933224909139431</v>
      </c>
      <c r="P10" s="16" t="s">
        <v>21</v>
      </c>
      <c r="Q10" s="16">
        <v>8400000</v>
      </c>
      <c r="R10" s="17">
        <v>5.3</v>
      </c>
      <c r="T10" s="1" t="s">
        <v>22</v>
      </c>
      <c r="U10" s="22">
        <v>240000</v>
      </c>
      <c r="V10" s="23">
        <v>0.3</v>
      </c>
    </row>
    <row r="11" spans="4:22" x14ac:dyDescent="0.15">
      <c r="M11" s="25" t="s">
        <v>23</v>
      </c>
      <c r="N11" s="9">
        <v>4907336</v>
      </c>
      <c r="O11" s="10">
        <f t="shared" si="0"/>
        <v>2.8002909546751984</v>
      </c>
      <c r="P11" s="16" t="s">
        <v>23</v>
      </c>
      <c r="Q11" s="16">
        <v>4907336</v>
      </c>
      <c r="R11" s="17">
        <v>3</v>
      </c>
      <c r="S11" s="26"/>
      <c r="T11" s="18" t="s">
        <v>21</v>
      </c>
      <c r="U11" s="19">
        <v>8400000</v>
      </c>
      <c r="V11" s="20">
        <v>5.3</v>
      </c>
    </row>
    <row r="12" spans="4:22" x14ac:dyDescent="0.15">
      <c r="M12" s="1" t="s">
        <v>24</v>
      </c>
      <c r="N12" s="9">
        <v>2148809</v>
      </c>
      <c r="O12" s="10">
        <f t="shared" si="0"/>
        <v>1.2261826795688453</v>
      </c>
      <c r="P12" s="16" t="s">
        <v>24</v>
      </c>
      <c r="Q12" s="16">
        <v>2148809</v>
      </c>
      <c r="R12" s="17">
        <v>1.3</v>
      </c>
      <c r="T12" s="1" t="s">
        <v>25</v>
      </c>
      <c r="U12" s="22">
        <v>41000</v>
      </c>
      <c r="V12" s="23">
        <v>0</v>
      </c>
    </row>
    <row r="13" spans="4:22" x14ac:dyDescent="0.15">
      <c r="M13" s="1" t="s">
        <v>26</v>
      </c>
      <c r="N13" s="9">
        <v>3202844</v>
      </c>
      <c r="O13" s="10">
        <f t="shared" si="0"/>
        <v>1.8276504976296164</v>
      </c>
      <c r="P13" s="16" t="s">
        <v>26</v>
      </c>
      <c r="Q13" s="16">
        <v>3202844</v>
      </c>
      <c r="R13" s="17">
        <v>1.9</v>
      </c>
      <c r="T13" s="1" t="s">
        <v>27</v>
      </c>
      <c r="U13" s="23" t="s">
        <v>28</v>
      </c>
      <c r="V13" s="23" t="s">
        <v>28</v>
      </c>
    </row>
    <row r="14" spans="4:22" x14ac:dyDescent="0.15">
      <c r="M14" s="8" t="s">
        <v>16</v>
      </c>
      <c r="N14" s="9">
        <v>1810000</v>
      </c>
      <c r="O14" s="10">
        <f t="shared" si="0"/>
        <v>1.0328468700659807</v>
      </c>
      <c r="P14" s="16" t="s">
        <v>16</v>
      </c>
      <c r="Q14" s="16">
        <v>1810000</v>
      </c>
      <c r="R14" s="17">
        <v>1.1000000000000001</v>
      </c>
      <c r="T14" s="1" t="s">
        <v>29</v>
      </c>
      <c r="U14" s="22">
        <v>220000</v>
      </c>
      <c r="V14" s="23">
        <v>0.1</v>
      </c>
    </row>
    <row r="15" spans="4:22" x14ac:dyDescent="0.15">
      <c r="M15" s="1" t="s">
        <v>30</v>
      </c>
      <c r="N15" s="27">
        <v>4812135</v>
      </c>
      <c r="O15" s="10">
        <f>N15/$U$5*100</f>
        <v>2.7459660624778772</v>
      </c>
      <c r="P15" s="16" t="s">
        <v>30</v>
      </c>
      <c r="Q15" s="16">
        <v>4812135</v>
      </c>
      <c r="R15" s="17">
        <v>0.3</v>
      </c>
      <c r="T15" s="1" t="s">
        <v>31</v>
      </c>
      <c r="U15" s="22">
        <v>410000</v>
      </c>
      <c r="V15" s="23">
        <v>0.2</v>
      </c>
    </row>
    <row r="16" spans="4:22" x14ac:dyDescent="0.15">
      <c r="M16" s="28" t="s">
        <v>32</v>
      </c>
      <c r="N16" s="29">
        <f>SUM(Q16:Q26)</f>
        <v>2224209</v>
      </c>
      <c r="O16" s="30">
        <f>N16/U5*100</f>
        <v>1.2692084552610965</v>
      </c>
      <c r="P16" s="31" t="s">
        <v>18</v>
      </c>
      <c r="Q16" s="31">
        <v>160000</v>
      </c>
      <c r="R16" s="17">
        <v>0.1</v>
      </c>
      <c r="S16" s="32"/>
      <c r="T16" s="18" t="s">
        <v>17</v>
      </c>
      <c r="U16" s="19">
        <v>11600000</v>
      </c>
      <c r="V16" s="20">
        <v>7.6</v>
      </c>
    </row>
    <row r="17" spans="4:22" x14ac:dyDescent="0.15">
      <c r="M17" s="33"/>
      <c r="N17" s="34">
        <f>SUM(N5:N16)</f>
        <v>175243790</v>
      </c>
      <c r="O17" s="35">
        <f>SUM(O5:O16)</f>
        <v>100</v>
      </c>
      <c r="P17" s="16" t="s">
        <v>20</v>
      </c>
      <c r="Q17" s="16">
        <v>470000</v>
      </c>
      <c r="R17" s="17">
        <v>0.4</v>
      </c>
      <c r="T17" s="1" t="s">
        <v>33</v>
      </c>
      <c r="U17" s="22">
        <v>110000</v>
      </c>
      <c r="V17" s="23">
        <v>0.1</v>
      </c>
    </row>
    <row r="18" spans="4:22" x14ac:dyDescent="0.15">
      <c r="P18" s="16" t="s">
        <v>22</v>
      </c>
      <c r="Q18" s="16">
        <v>240000</v>
      </c>
      <c r="R18" s="17">
        <v>0.3</v>
      </c>
      <c r="T18" s="18" t="s">
        <v>24</v>
      </c>
      <c r="U18" s="19">
        <v>2148809</v>
      </c>
      <c r="V18" s="20">
        <v>1.3</v>
      </c>
    </row>
    <row r="19" spans="4:22" x14ac:dyDescent="0.15">
      <c r="P19" s="16" t="s">
        <v>25</v>
      </c>
      <c r="Q19" s="16">
        <v>41000</v>
      </c>
      <c r="R19" s="17">
        <v>0</v>
      </c>
      <c r="T19" s="18" t="s">
        <v>26</v>
      </c>
      <c r="U19" s="19">
        <v>3202844</v>
      </c>
      <c r="V19" s="20">
        <v>1.9</v>
      </c>
    </row>
    <row r="20" spans="4:22" x14ac:dyDescent="0.15">
      <c r="P20" s="16" t="s">
        <v>27</v>
      </c>
      <c r="Q20" s="16" t="s">
        <v>28</v>
      </c>
      <c r="R20" s="17" t="s">
        <v>28</v>
      </c>
      <c r="T20" s="18" t="s">
        <v>14</v>
      </c>
      <c r="U20" s="19">
        <v>30073395</v>
      </c>
      <c r="V20" s="20">
        <v>16.8</v>
      </c>
    </row>
    <row r="21" spans="4:22" x14ac:dyDescent="0.15">
      <c r="P21" s="16" t="s">
        <v>29</v>
      </c>
      <c r="Q21" s="16">
        <v>220000</v>
      </c>
      <c r="R21" s="17">
        <v>0.1</v>
      </c>
      <c r="T21" s="18" t="s">
        <v>19</v>
      </c>
      <c r="U21" s="19">
        <v>11161818</v>
      </c>
      <c r="V21" s="20">
        <v>6.3</v>
      </c>
    </row>
    <row r="22" spans="4:22" x14ac:dyDescent="0.15">
      <c r="P22" s="16" t="s">
        <v>31</v>
      </c>
      <c r="Q22" s="16">
        <v>410000</v>
      </c>
      <c r="R22" s="17">
        <v>0.2</v>
      </c>
      <c r="T22" s="1" t="s">
        <v>34</v>
      </c>
      <c r="U22" s="22">
        <v>420390</v>
      </c>
      <c r="V22" s="23">
        <v>0.2</v>
      </c>
    </row>
    <row r="23" spans="4:22" x14ac:dyDescent="0.15">
      <c r="P23" s="16" t="s">
        <v>33</v>
      </c>
      <c r="Q23" s="22">
        <v>110000</v>
      </c>
      <c r="R23" s="17">
        <v>0.1</v>
      </c>
      <c r="T23" s="1" t="s">
        <v>35</v>
      </c>
      <c r="U23" s="22">
        <v>152818</v>
      </c>
      <c r="V23" s="23">
        <v>0.1</v>
      </c>
    </row>
    <row r="24" spans="4:22" x14ac:dyDescent="0.15">
      <c r="P24" s="16" t="s">
        <v>34</v>
      </c>
      <c r="Q24" s="16">
        <v>420390</v>
      </c>
      <c r="R24" s="17">
        <v>0.2</v>
      </c>
      <c r="T24" s="18" t="s">
        <v>30</v>
      </c>
      <c r="U24" s="19">
        <v>4812135</v>
      </c>
      <c r="V24" s="20">
        <v>0.3</v>
      </c>
    </row>
    <row r="25" spans="4:22" x14ac:dyDescent="0.15">
      <c r="P25" s="16" t="s">
        <v>35</v>
      </c>
      <c r="Q25" s="16">
        <v>152818</v>
      </c>
      <c r="R25" s="17">
        <v>0.1</v>
      </c>
      <c r="T25" s="1" t="s">
        <v>36</v>
      </c>
      <c r="U25" s="22">
        <v>1</v>
      </c>
      <c r="V25" s="23">
        <v>0</v>
      </c>
    </row>
    <row r="26" spans="4:22" x14ac:dyDescent="0.15">
      <c r="P26" s="16" t="s">
        <v>36</v>
      </c>
      <c r="Q26" s="16">
        <v>1</v>
      </c>
      <c r="R26" s="17">
        <v>0</v>
      </c>
      <c r="T26" s="18" t="s">
        <v>23</v>
      </c>
      <c r="U26" s="19">
        <v>4907336</v>
      </c>
      <c r="V26" s="20">
        <v>3</v>
      </c>
    </row>
    <row r="27" spans="4:22" ht="12.75" thickBot="1" x14ac:dyDescent="0.2">
      <c r="T27" s="18" t="s">
        <v>15</v>
      </c>
      <c r="U27" s="36">
        <v>15096300</v>
      </c>
      <c r="V27" s="37">
        <v>6.8</v>
      </c>
    </row>
    <row r="29" spans="4:22" ht="12.75" thickBot="1" x14ac:dyDescent="0.2">
      <c r="D29" s="8" t="s">
        <v>37</v>
      </c>
      <c r="E29" s="8"/>
      <c r="F29" s="15">
        <f>N46</f>
        <v>175243790</v>
      </c>
      <c r="G29" s="8" t="s">
        <v>13</v>
      </c>
    </row>
    <row r="30" spans="4:22" x14ac:dyDescent="0.15">
      <c r="M30" s="61"/>
      <c r="N30" s="63" t="s">
        <v>38</v>
      </c>
      <c r="O30" s="64"/>
    </row>
    <row r="31" spans="4:22" x14ac:dyDescent="0.15">
      <c r="M31" s="62"/>
      <c r="N31" s="6" t="s">
        <v>7</v>
      </c>
      <c r="O31" s="7" t="s">
        <v>39</v>
      </c>
      <c r="P31" s="16" t="s">
        <v>40</v>
      </c>
      <c r="Q31" s="38">
        <v>175243790</v>
      </c>
      <c r="R31" s="16">
        <v>100</v>
      </c>
    </row>
    <row r="32" spans="4:22" s="8" customFormat="1" x14ac:dyDescent="0.15">
      <c r="M32" s="39" t="s">
        <v>41</v>
      </c>
      <c r="N32" s="40">
        <v>77136857</v>
      </c>
      <c r="O32" s="41">
        <f>N32/N46*100</f>
        <v>44.016884706727694</v>
      </c>
      <c r="P32" s="42" t="s">
        <v>41</v>
      </c>
      <c r="Q32" s="43">
        <v>77136857</v>
      </c>
      <c r="R32" s="44">
        <v>44</v>
      </c>
      <c r="S32" s="1"/>
      <c r="T32" s="45" t="s">
        <v>5</v>
      </c>
      <c r="U32" s="46" t="s">
        <v>6</v>
      </c>
      <c r="V32" s="5"/>
    </row>
    <row r="33" spans="13:22" x14ac:dyDescent="0.15">
      <c r="M33" s="39" t="s">
        <v>42</v>
      </c>
      <c r="N33" s="26">
        <v>24145468</v>
      </c>
      <c r="O33" s="41">
        <f>N33/N46*100</f>
        <v>13.778216049767014</v>
      </c>
      <c r="P33" s="47" t="s">
        <v>42</v>
      </c>
      <c r="Q33" s="48">
        <v>24145468</v>
      </c>
      <c r="R33" s="44">
        <v>12.2</v>
      </c>
      <c r="U33" s="1" t="s">
        <v>9</v>
      </c>
      <c r="V33" s="1" t="s">
        <v>10</v>
      </c>
    </row>
    <row r="34" spans="13:22" x14ac:dyDescent="0.15">
      <c r="M34" s="39" t="s">
        <v>43</v>
      </c>
      <c r="N34" s="26">
        <v>20355370</v>
      </c>
      <c r="O34" s="41">
        <f>N34/N46*100</f>
        <v>11.615458670461305</v>
      </c>
      <c r="P34" s="42" t="s">
        <v>44</v>
      </c>
      <c r="Q34" s="43">
        <v>13927928</v>
      </c>
      <c r="R34" s="44">
        <v>7.2</v>
      </c>
      <c r="T34" s="1" t="s">
        <v>40</v>
      </c>
      <c r="U34" s="13">
        <v>175243790</v>
      </c>
      <c r="V34" s="14">
        <v>100</v>
      </c>
    </row>
    <row r="35" spans="13:22" x14ac:dyDescent="0.15">
      <c r="M35" s="39" t="s">
        <v>44</v>
      </c>
      <c r="N35" s="26">
        <v>13927928</v>
      </c>
      <c r="O35" s="41">
        <f>N35/N46*100</f>
        <v>7.9477441112178635</v>
      </c>
      <c r="P35" s="42" t="s">
        <v>43</v>
      </c>
      <c r="Q35" s="43">
        <v>20355370</v>
      </c>
      <c r="R35" s="44">
        <v>12.2</v>
      </c>
      <c r="T35" s="1" t="s">
        <v>45</v>
      </c>
      <c r="U35" s="22">
        <v>901157</v>
      </c>
      <c r="V35" s="23">
        <v>0.5</v>
      </c>
    </row>
    <row r="36" spans="13:22" x14ac:dyDescent="0.15">
      <c r="M36" s="39" t="s">
        <v>46</v>
      </c>
      <c r="N36" s="26">
        <v>17373849</v>
      </c>
      <c r="O36" s="41">
        <f>N36/N46*100</f>
        <v>9.9141025196955628</v>
      </c>
      <c r="P36" s="42" t="s">
        <v>46</v>
      </c>
      <c r="Q36" s="43">
        <v>17373849</v>
      </c>
      <c r="R36" s="44">
        <v>10.1</v>
      </c>
      <c r="T36" s="49" t="s">
        <v>47</v>
      </c>
      <c r="U36" s="22">
        <v>10679152</v>
      </c>
      <c r="V36" s="23">
        <v>7.1</v>
      </c>
    </row>
    <row r="37" spans="13:22" x14ac:dyDescent="0.15">
      <c r="M37" s="39" t="s">
        <v>47</v>
      </c>
      <c r="N37" s="26">
        <v>10679152</v>
      </c>
      <c r="O37" s="41">
        <f>N37/N46*100</f>
        <v>6.0938832697010259</v>
      </c>
      <c r="P37" s="50" t="s">
        <v>47</v>
      </c>
      <c r="Q37" s="51">
        <v>10679152</v>
      </c>
      <c r="R37" s="44">
        <v>7.1</v>
      </c>
      <c r="S37" s="8"/>
      <c r="T37" s="18" t="s">
        <v>41</v>
      </c>
      <c r="U37" s="19">
        <v>77136857</v>
      </c>
      <c r="V37" s="20">
        <v>44</v>
      </c>
    </row>
    <row r="38" spans="13:22" x14ac:dyDescent="0.15">
      <c r="M38" s="39" t="s">
        <v>48</v>
      </c>
      <c r="N38" s="52">
        <v>4289911</v>
      </c>
      <c r="O38" s="41">
        <f>N38/N46*100</f>
        <v>2.4479674857522769</v>
      </c>
      <c r="P38" s="42" t="s">
        <v>48</v>
      </c>
      <c r="Q38" s="43">
        <v>4289911</v>
      </c>
      <c r="R38" s="44">
        <v>2.5</v>
      </c>
      <c r="T38" s="18" t="s">
        <v>43</v>
      </c>
      <c r="U38" s="19">
        <v>20355370</v>
      </c>
      <c r="V38" s="20">
        <v>12.2</v>
      </c>
    </row>
    <row r="39" spans="13:22" x14ac:dyDescent="0.15">
      <c r="M39" s="39" t="s">
        <v>49</v>
      </c>
      <c r="N39" s="26">
        <v>3486622</v>
      </c>
      <c r="O39" s="41">
        <f>N39/N46*100</f>
        <v>1.989583767847066</v>
      </c>
      <c r="P39" s="42" t="s">
        <v>49</v>
      </c>
      <c r="Q39" s="43">
        <v>3486622</v>
      </c>
      <c r="R39" s="44">
        <v>2.1</v>
      </c>
      <c r="T39" s="1" t="s">
        <v>50</v>
      </c>
      <c r="U39" s="22">
        <v>373754</v>
      </c>
      <c r="V39" s="23">
        <v>0.2</v>
      </c>
    </row>
    <row r="40" spans="13:22" x14ac:dyDescent="0.15">
      <c r="M40" s="39" t="s">
        <v>51</v>
      </c>
      <c r="N40" s="26">
        <v>2014339</v>
      </c>
      <c r="O40" s="41">
        <f>N40/N46*100</f>
        <v>1.1494495753601313</v>
      </c>
      <c r="P40" s="42" t="s">
        <v>51</v>
      </c>
      <c r="Q40" s="43">
        <v>2014339</v>
      </c>
      <c r="R40" s="44">
        <v>1.1000000000000001</v>
      </c>
      <c r="T40" s="1" t="s">
        <v>49</v>
      </c>
      <c r="U40" s="22">
        <v>3486622</v>
      </c>
      <c r="V40" s="23">
        <v>2.1</v>
      </c>
    </row>
    <row r="41" spans="13:22" x14ac:dyDescent="0.15">
      <c r="M41" s="39" t="s">
        <v>52</v>
      </c>
      <c r="N41" s="26">
        <v>459383</v>
      </c>
      <c r="O41" s="41">
        <f>N41/N46*100</f>
        <v>0.26213938879089527</v>
      </c>
      <c r="P41" s="42" t="s">
        <v>52</v>
      </c>
      <c r="Q41" s="43">
        <v>459383</v>
      </c>
      <c r="R41" s="44">
        <v>0.7</v>
      </c>
      <c r="T41" s="1" t="s">
        <v>51</v>
      </c>
      <c r="U41" s="22">
        <v>2014339</v>
      </c>
      <c r="V41" s="23">
        <v>1.1000000000000001</v>
      </c>
    </row>
    <row r="42" spans="13:22" x14ac:dyDescent="0.15">
      <c r="M42" s="39" t="s">
        <v>45</v>
      </c>
      <c r="N42" s="26">
        <v>901157</v>
      </c>
      <c r="O42" s="41">
        <f>N42/N46*100</f>
        <v>0.51423048999339727</v>
      </c>
      <c r="P42" s="42" t="s">
        <v>45</v>
      </c>
      <c r="Q42" s="43">
        <v>901157</v>
      </c>
      <c r="R42" s="44">
        <v>0.5</v>
      </c>
      <c r="T42" s="53" t="s">
        <v>42</v>
      </c>
      <c r="U42" s="19">
        <v>24145468</v>
      </c>
      <c r="V42" s="20">
        <v>12.2</v>
      </c>
    </row>
    <row r="43" spans="13:22" x14ac:dyDescent="0.15">
      <c r="M43" s="39" t="s">
        <v>50</v>
      </c>
      <c r="N43" s="26">
        <v>373754</v>
      </c>
      <c r="O43" s="41">
        <f>N43/N46*100</f>
        <v>0.21327660169869642</v>
      </c>
      <c r="P43" s="42" t="s">
        <v>50</v>
      </c>
      <c r="Q43" s="43">
        <v>373754</v>
      </c>
      <c r="R43" s="44">
        <v>0.2</v>
      </c>
      <c r="T43" s="1" t="s">
        <v>48</v>
      </c>
      <c r="U43" s="22">
        <v>4289911</v>
      </c>
      <c r="V43" s="23">
        <v>2.5</v>
      </c>
    </row>
    <row r="44" spans="13:22" ht="12.75" thickBot="1" x14ac:dyDescent="0.2">
      <c r="M44" s="54" t="s">
        <v>53</v>
      </c>
      <c r="N44" s="26">
        <v>100000</v>
      </c>
      <c r="O44" s="41">
        <f>N44/N46*100</f>
        <v>5.7063362987070751E-2</v>
      </c>
      <c r="P44" s="42" t="s">
        <v>53</v>
      </c>
      <c r="Q44" s="43">
        <v>100000</v>
      </c>
      <c r="R44" s="44">
        <v>0.1</v>
      </c>
      <c r="T44" s="18" t="s">
        <v>44</v>
      </c>
      <c r="U44" s="19">
        <v>13927928</v>
      </c>
      <c r="V44" s="20">
        <v>7.2</v>
      </c>
    </row>
    <row r="45" spans="13:22" x14ac:dyDescent="0.15">
      <c r="M45" s="55"/>
      <c r="N45" s="55"/>
      <c r="O45" s="56"/>
      <c r="T45" s="1" t="s">
        <v>54</v>
      </c>
      <c r="U45" s="57" t="s">
        <v>28</v>
      </c>
      <c r="V45" s="23" t="s">
        <v>28</v>
      </c>
    </row>
    <row r="46" spans="13:22" x14ac:dyDescent="0.15">
      <c r="M46" s="58"/>
      <c r="N46" s="34">
        <f>SUM(N32:N45)</f>
        <v>175243790</v>
      </c>
      <c r="O46" s="35">
        <f>SUM(O32:O44)</f>
        <v>99.999999999999986</v>
      </c>
      <c r="T46" s="1" t="s">
        <v>46</v>
      </c>
      <c r="U46" s="57">
        <v>17373849</v>
      </c>
      <c r="V46" s="23">
        <v>10.1</v>
      </c>
    </row>
    <row r="47" spans="13:22" x14ac:dyDescent="0.15">
      <c r="T47" s="1" t="s">
        <v>52</v>
      </c>
      <c r="U47" s="57">
        <v>459383</v>
      </c>
      <c r="V47" s="23">
        <v>0.7</v>
      </c>
    </row>
    <row r="48" spans="13:22" ht="12.75" thickBot="1" x14ac:dyDescent="0.2">
      <c r="T48" s="1" t="s">
        <v>53</v>
      </c>
      <c r="U48" s="59">
        <v>100000</v>
      </c>
      <c r="V48" s="60">
        <v>0.1</v>
      </c>
    </row>
  </sheetData>
  <protectedRanges>
    <protectedRange sqref="T28:U29 M6:M14" name="範囲1_4"/>
    <protectedRange sqref="U3:V3 N5:N14" name="範囲1"/>
    <protectedRange sqref="T32 M32:M44" name="範囲1_1"/>
    <protectedRange sqref="U32:V32" name="範囲1_2"/>
    <protectedRange sqref="R32:R44" name="範囲1_6"/>
    <protectedRange sqref="R5:R26" name="範囲1_8"/>
    <protectedRange sqref="U5:V27 Q23" name="範囲1_1_2"/>
    <protectedRange sqref="U34:V48" name="範囲1_2_2"/>
  </protectedRanges>
  <mergeCells count="7">
    <mergeCell ref="M30:M31"/>
    <mergeCell ref="N30:O30"/>
    <mergeCell ref="M1:O1"/>
    <mergeCell ref="P1:R1"/>
    <mergeCell ref="D2:F2"/>
    <mergeCell ref="M3:M4"/>
    <mergeCell ref="N3:O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2018-03-23T02:32:08Z</dcterms:created>
  <dcterms:modified xsi:type="dcterms:W3CDTF">2018-03-23T06:47:09Z</dcterms:modified>
</cp:coreProperties>
</file>